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J27" i="1" l="1"/>
  <c r="G75" i="1" l="1"/>
  <c r="G72" i="1"/>
  <c r="G67" i="1"/>
  <c r="G63" i="1"/>
  <c r="G60" i="1"/>
  <c r="G55" i="1"/>
  <c r="G52" i="1"/>
  <c r="G49" i="1"/>
  <c r="G46" i="1"/>
  <c r="G41" i="1"/>
  <c r="G34" i="1"/>
  <c r="G31" i="1"/>
  <c r="G27" i="1"/>
  <c r="G24" i="1"/>
  <c r="G17" i="1"/>
  <c r="G66" i="1" l="1"/>
  <c r="G30" i="1"/>
  <c r="G16" i="1"/>
  <c r="G78" i="1" l="1"/>
  <c r="G79" i="1" s="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alcChain>
</file>

<file path=xl/sharedStrings.xml><?xml version="1.0" encoding="utf-8"?>
<sst xmlns="http://schemas.openxmlformats.org/spreadsheetml/2006/main" count="167" uniqueCount="164">
  <si>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</si>
  <si>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</si>
  <si>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</si>
  <si>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</si>
  <si>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</si>
  <si>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</si>
  <si>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</si>
  <si>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</si>
  <si>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</si>
  <si>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</si>
  <si>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</si>
  <si>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</si>
  <si>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</si>
  <si>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</si>
  <si>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</si>
  <si>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</si>
  <si>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</si>
  <si>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</si>
  <si>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</si>
  <si>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</si>
  <si>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</si>
  <si>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</si>
  <si>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</si>
  <si>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</si>
  <si>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</si>
  <si>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</si>
  <si>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</si>
  <si>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</si>
  <si>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</si>
  <si>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</si>
  <si>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</si>
  <si>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</si>
  <si>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</si>
  <si>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</si>
  <si>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</si>
  <si>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</si>
  <si>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</si>
  <si>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</si>
  <si>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</si>
  <si>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</si>
  <si>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</si>
  <si>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</si>
  <si>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</si>
  <si>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</si>
  <si>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</si>
  <si>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</si>
  <si>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</si>
  <si>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</si>
  <si>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</si>
  <si>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</si>
  <si>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</si>
  <si>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</si>
  <si>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</si>
  <si>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</si>
  <si>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</si>
  <si>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</si>
  <si>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</si>
  <si>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</si>
  <si>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</si>
  <si>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</si>
  <si>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</si>
  <si>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</si>
  <si>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</si>
  <si>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</si>
  <si>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</si>
  <si>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</si>
  <si>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</si>
  <si>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</si>
  <si>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</si>
  <si>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</si>
  <si>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</si>
  <si>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</si>
  <si>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</si>
  <si>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</si>
  <si>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</si>
  <si>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</si>
  <si>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</si>
  <si>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</si>
  <si>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</si>
  <si>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</si>
  <si>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</si>
  <si>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</si>
  <si>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</si>
  <si>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</si>
  <si>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t xml:space="preserve">         Họ và tên: NGUYỄN NGỌC THỌ </t>
  </si>
  <si>
    <t xml:space="preserve">          TRƯƠNG VIỆT KHÁNH TRANG</t>
  </si>
  <si>
    <r>
      <t xml:space="preserve">                     </t>
    </r>
    <r>
      <rPr>
        <b/>
        <sz val="9"/>
        <color theme="1"/>
        <rFont val="Times New Roman"/>
        <family val="1"/>
      </rPr>
      <t xml:space="preserve"> NGUYỄN NGỌC THỌ </t>
    </r>
  </si>
  <si>
    <t xml:space="preserve">1.1.1
- Thạc sĩ Công nghệ Vật liệu dệt may. 
1.1.2
- Bằng tốt nghiệp đại học ngành Công nghệ May.
1.1.3
- Chứng nhận bậc thợ 3/7.
</t>
  </si>
  <si>
    <t>- Tham gia giảng dạy các môn lý thuyết, thực hành nghề.</t>
  </si>
  <si>
    <t>- Có kiến thức về Vật liệu Dệt may (Bài báo “Nghiên cứu xác định Điều kiện may tối ưu  thực hiện đường may mũi thoi trên vải Dệt kim đan ngang một mặt phải”  đăng trên Tạp chí Cơ khí Việt Nam)</t>
  </si>
  <si>
    <t>- Tham gia giảng dạy các môn thực hành nghề và an toàn lao động cho học sinh – sinh viên.</t>
  </si>
  <si>
    <t>- Tham gia giảng dạy các môn thực hành nghề.</t>
  </si>
  <si>
    <t>- Tham gia giảng dạy môn học TT. may trang phục 1.
- Giới thiệu việc làm cho học sinh – sinh viên.</t>
  </si>
  <si>
    <t>1.2.1
- Chứng nhận hoàn thành chương trình Tiếng Anh mức tương đương cấp độ B1 của Khung Châu Âu.</t>
  </si>
  <si>
    <t xml:space="preserve">- Đọc được các tài liệu kỹ thuật chuyên ngành bằng tiếng anh.
</t>
  </si>
  <si>
    <t>1.3.1
- Chứng chỉ tin học ứng dụng trình độ A.</t>
  </si>
  <si>
    <r>
      <rPr>
        <sz val="12"/>
        <color rgb="FF000000"/>
        <rFont val="Cambria"/>
        <family val="1"/>
        <scheme val="major"/>
      </rPr>
      <t>1.3.2
- Chứng nhận hoàn thành chương trình khóa học Thiết kế - nhảy size – sơ đồ vi tính.
- Tham gia giảng dạy các môn học: Tin học ứng dụng ngành may, Thực tập Giác sơ đồ và nhảy mẫu trên máy tính.</t>
    </r>
    <r>
      <rPr>
        <sz val="9"/>
        <color rgb="FF000000"/>
        <rFont val="Times New Roman"/>
        <family val="1"/>
      </rPr>
      <t xml:space="preserve"> </t>
    </r>
  </si>
  <si>
    <t>2.1.1
- Chứng chỉ sư phạm bậc 2</t>
  </si>
  <si>
    <t>- 9 năm giảng dạy.</t>
  </si>
  <si>
    <t>- Lịch giảng dạy các môn học theo kế hoạch giảng dạy của nhà trường.</t>
  </si>
  <si>
    <t>- Giáo án các môn học phụ trách giảng dạy.
- Sổ tay giáo viên bộ môn.</t>
  </si>
  <si>
    <t xml:space="preserve">- Hướng dẫn sinh viên làm bài tập nhóm.
- Phân chia nhóm trong giảng dạy thực hành.
- Hướng dẫn sinh viên kỹ năng biên soạn  và truyết trình bài tập nhóm trước tập thể lớp.
</t>
  </si>
  <si>
    <t>- Chuẩn bị mẫu vật thật trong giảng dạy các môn học thực hành.
- Chuẩn bị hình ảnh minh họa bài học trong giảng dạy các môn học lý thuyết.
- Thiết kế bài giảng bằng phần mềm PowerPoint.</t>
  </si>
  <si>
    <t>- Thực hiện mô hình dạy học minh họa cho các môn học: Tin học ứng dụng ngành may, hình họa vẽ kỹ thuật.</t>
  </si>
  <si>
    <t xml:space="preserve">
- Trang trí các xưởng học thực hành phục vụ công tác tuyển sinh của nhà trường.  </t>
  </si>
  <si>
    <t xml:space="preserve">- Tổ chức các hình thức dạy học phù hợp với từng đối tượng người học của ngành.
- Lên lịch giảng dạy các môn học theo kế hoạch giảng dạy của nhà trường.
- Thực hiện đúng nội dung giảng dạy theo lịch giảng dạy. 
</t>
  </si>
  <si>
    <t>- Tham gia giảng dạy các môn học lý thuyết và thực hành nghề:
+ Hình họa vẽ kỹ thuật.
+ An toàn lao động.
+ Thiết kế thời trang trên máy tính.
+TT may trang phục 1.
+ Tin học ứng dụng ngành may.
+ Cơ sở thiết kế trang phục.
+ Thực tập Tin học ứng dụng ngành may.</t>
  </si>
  <si>
    <t>- Kết hợp phương pháp giảng dạy thực hành với phân chia nhóm làm bài tập nhóm.
- Kết hợp phương pháp giảng dạy thuyết trình và thảo luận nhóm trong giảng dạy các môn học lý thuyết.</t>
  </si>
  <si>
    <t>- Sử dụng phần mềm thiết kế Bài giảng trực tuyến: PowerPoint.</t>
  </si>
  <si>
    <t xml:space="preserve">- Tổ chức cho học sinh - sinh viên thực tập may sản phẩm trong giảng dạy các môn học thực hành. 
- Tổ chức kiểm tra bài trong giảng dạy các môn học lý thuyết.
</t>
  </si>
  <si>
    <t>- Thực hiện các hoạt động kiểm tra đánh giá theo các hình thức:
+ Thực hành.
+ Tự luận.
+ Trắc nghiệm.</t>
  </si>
  <si>
    <t>- Lịch giảng dạy.
- Sổ tay giáo viên.
- Bài giảng môn học.
- Giáo án môn học.</t>
  </si>
  <si>
    <t>Lưu trữ hồ sơ chuyên môn theo đúng quy định.</t>
  </si>
  <si>
    <t>- Tham gia xây dựng chương trình đề cương chi tiết.</t>
  </si>
  <si>
    <t xml:space="preserve">- Tham gia biên soạn Đề cương chi tiết.
</t>
  </si>
  <si>
    <t xml:space="preserve">- Tham gia đưa sinh viên – học sinh đi thực tập tốt nghiệp tại các Doanh nghiệp may.
- Tham gia tổ chức cho sinh viên – học sinh biểu diễn thời trang.
</t>
  </si>
  <si>
    <t xml:space="preserve">- Tham gia công tác cố vấn học tập.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</si>
  <si>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 xml:space="preserve">- Thực hiện công tác cố vấn học tập.
- Rèn luyện cho sinh viên – học sinh kỹ năng giao tiếp.
</t>
  </si>
  <si>
    <t>-  Thực hiện đánh giá kết quả rèn luyện của sinh viên lớp cố vấn học tập.</t>
  </si>
  <si>
    <t>- Sử dụng phần mềm PMT-EMS Education.</t>
  </si>
  <si>
    <t>- Tư vấn định hướng nghề nghiệp cho sinh viên – học sinh.
- Tham gia tổ chức cho sinh viên – học sinh biểu diễn thời trang.</t>
  </si>
  <si>
    <t>Thường xuyên trao đổi thông tin với gia đình người học.</t>
  </si>
  <si>
    <t>- Tham gia giới thiệu việc làm cho sinh viên – học sinh.</t>
  </si>
  <si>
    <t>-  Tham gia dự giờ đồng nghiệp.</t>
  </si>
  <si>
    <t xml:space="preserve">
Tự học tập, trao đổi với đồng nghiệp.</t>
  </si>
  <si>
    <t>3.1.2
-  Chứng chỉ hoàn thành khóa học Thiết kế-nhảy size-giác sơ đồ trên máy tính.</t>
  </si>
  <si>
    <t>Tham gia hướng dẫn, theo dõi sinh viên thực tập tại Doanh nghiệp.</t>
  </si>
  <si>
    <t>- Tham gia hướng dẫn sinh viên lớp chủ nhiệm tham gia thi học sinh giỏi nghề cấp Khoa.
- Tham gia  dẫn sinh viên tham gia thi học sinh giỏi nghề cấp Thành Đoàn.
- Tham gia dẫn sinh viên tham gia thi học sinh giỏi nghề do Bộ lao động Thương binh xã hội tổ chức.</t>
  </si>
  <si>
    <t xml:space="preserve">
- Bảng điểm môn học.
- Tham gia viết bài Hội thảo khoa học cấp Khoa.</t>
  </si>
  <si>
    <t xml:space="preserve"> 1.1.1
- Bằng Thạc sĩ chuyên ngành Công nghệ vật liệu dệt may 
1.1.2
- Có bằng Đại  học chuyên ngành Công nghệ may
1.1.3
- Chứng nhận bậc thợ 3/7
</t>
  </si>
  <si>
    <t xml:space="preserve">Dự giờ; 
Xây dựng các chương trình đào tạo cho khoa;
</t>
  </si>
  <si>
    <t xml:space="preserve">Kiểm tra và đánh giá của GV của khoa,
 Xây dựng các chương trình đào tạo cho khoa;
 Dẫn SV thi giỏi nghề cấp thành phố; 
</t>
  </si>
  <si>
    <r>
      <rPr>
        <sz val="12"/>
        <color rgb="FF000000"/>
        <rFont val="Times New Roman"/>
        <family val="1"/>
      </rPr>
      <t>Xây dựng các chương trình đào tạo cho khoa; 
Có quan hệ với doanh nghiệp thông qua việc đưa sinh viên đi thực tập;</t>
    </r>
    <r>
      <rPr>
        <sz val="9"/>
        <color rgb="FF000000"/>
        <rFont val="Times New Roman"/>
        <family val="1"/>
      </rPr>
      <t xml:space="preserve">
</t>
    </r>
  </si>
  <si>
    <t xml:space="preserve">Hướng dẫn dạy thực hành;  dẫn SV thi giỏi nghề cấp thành phố; 
</t>
  </si>
  <si>
    <t xml:space="preserve">1.3.2
- Chứng nhận hoàn thành chương trình khóa học Thiết kế - nhảy size – sơ đồ vi tính.
- Tham gia giảng dạy các môn học: Tin học ứng dụng ngành may, Thực tập Giác sơ đồ và nhảy mẫu trên máy tính. </t>
  </si>
  <si>
    <t xml:space="preserve"> Thời gian giảng dạy 9 năm 
</t>
  </si>
  <si>
    <t xml:space="preserve">Có kế hoạch giảng dạy cho từng môn học
Lịch giảng dạy theo học kỳ theo kế hoạch đào tạo
Kế hoạch giảng dạy học kỳ và năm học
</t>
  </si>
  <si>
    <t xml:space="preserve">giáo án, 
sổ tay giáo viên
bài giảng
</t>
  </si>
  <si>
    <t xml:space="preserve">Có giáo án, dự giờ và đánh giá tổ bộ môn và khoa
Kết hợp các  phương pháp dạy học
</t>
  </si>
  <si>
    <t xml:space="preserve">Chuẩn bị đầy đủ các phương tiện,máy chiếu thiết bị,
 nguyên, nhiên, vật liệu thực hành.
</t>
  </si>
  <si>
    <t>Tham gia quản lý các
 Phòng thực tập của khoa</t>
  </si>
  <si>
    <t xml:space="preserve">Có Giảng dạy hệ trung cấp
Có Giảng dạy hệ Cao đẳng
Dạy đúng chương trình
Thực hiện theo kế hoạch
</t>
  </si>
  <si>
    <t xml:space="preserve">Có dạy  học phần lý thuyết 
 Có dạy học phần Thực hành
Có dạy học phần Tích hợp
</t>
  </si>
  <si>
    <t xml:space="preserve">Có kết hợp các phương pháp dạy học để phát huy tính tích cực
 Có Hướng dẵn cho Sinh viên đọc tài liệu chuẩn bị bài ở nhà
Có Hướng dẵn cho Sinh viên tìm tòi thông tin liên  quan trên mạng
Có Hướng dẵn cho Sinh viên tìm tòi mẫu sáng tạo mới liên  quan trên mạng
</t>
  </si>
  <si>
    <t xml:space="preserve">Sử dụng thành thạo các phương tiện, thiết bị dạy học để nâng cao hiệu quả giảng dạy
đảm bảo chất lượng giáo dục nghề nghiệp
</t>
  </si>
  <si>
    <t xml:space="preserve">Lập sổ theo dõi đánh giá kết quả học tập của người học qua các hoạt động
Chuần bị bài ở nhà,
 Chuyên cần học tâp tại lớp
Sáng tạo trong học tập
</t>
  </si>
  <si>
    <t>Theo đề cương chi tiết 
của môn học, theo quy  
 định của bộ môn và 
phòng Khảo thí và 
Đảm bảo chất lượng.</t>
  </si>
  <si>
    <t>Hồ sơ dạy học của GV</t>
  </si>
  <si>
    <t>Hồ sơ lưu trữ của GV
 tại khoa</t>
  </si>
  <si>
    <t>tham gia XD chương 
trình, chỉnh lý chương
 trình, giáo trình, tài liệu đào tạo trình độ cao đẳng</t>
  </si>
  <si>
    <t>tham gia biên soạn, 
chỉnh lý chương trình,
 giáo trình, tài liệu đào
 tạo trình độ cao đẳng</t>
  </si>
  <si>
    <t>Theo kế hoạch giảng 
dạy cho từng môn học;
 SHCN lớp;Đưa SV đi
 thực tập tại các doanh 
nghiệp</t>
  </si>
  <si>
    <t xml:space="preserve">Theo kế hoạch giảng dạy cho từng môn học; SHCN lớp; Hướng dẫn đồ án, luận văn.
Tham gia CLB, Đoàn, Hội
</t>
  </si>
  <si>
    <t xml:space="preserve">Các báo cáo chuyên đề cho SV; Hướng dẫn đồ án, luận văn; SHCN lớp; Hướng dẫn SV đi thăm quan và thực tập tại các doanh nghiệp.
Tham gia CLB, Đoàn, Hội
</t>
  </si>
  <si>
    <t>Điểm danh SV theo môn
 học trên lớp và nhập 
vào phần mềm
 PMT-EMSvà CVHT
 hoặc CN</t>
  </si>
  <si>
    <t xml:space="preserve">Quản lý được các thông tin liên quan đến người học và sử dụng hiệu quả các thông tin vào giáo dục, dạy học, quản lý người học
 Quản lý trực tiếp trên lớp, thông qua GVCN, CVHT, cán bộ lớp, Email, điện thoại và phần mềm PMT-EMS
</t>
  </si>
  <si>
    <t>quản lý xưởng tốt, ATLĐ, vệ sinh</t>
  </si>
  <si>
    <t xml:space="preserve">
Quan hệ với các doanh nghiệp để hỗ trợ trong đào tạo như: Thăm quan, Thực Tập, tài trợ, GTVL
</t>
  </si>
  <si>
    <t xml:space="preserve">Liên lạc Phối hợp với gia đình người học
giám sát việc học tập, rèn luyện của người học;
GV  liên hệ DN để tài trợ của DN cho khoa.
</t>
  </si>
  <si>
    <t xml:space="preserve">Phiếu dự giờ; 
họp chuyên môn của tổ và khoa; 
tham gia học nâng cao chuyên môn do khoa và trường tổ chức
tham gia bồi dưỡng đồng nghiệp theo yêu cầu phát triển của phòng, khoa, tổ bộ môn
</t>
  </si>
  <si>
    <t xml:space="preserve">GV tham gia học do trường và khoa tổ chức
Tham gia khóa đào tạo, bồi dưỡng nâng cao kiến thức, kỹ năng nghề do ĐHSPKT cấp
</t>
  </si>
  <si>
    <t xml:space="preserve">Hướng dẫn SV thực tập TN  tại các doanh nghiệp; 
Hướng dẫn luận văn TN, dồ án có sản phẩm
</t>
  </si>
  <si>
    <t>bảng điểm môn NCKH</t>
  </si>
  <si>
    <r>
      <rPr>
        <sz val="12"/>
        <color rgb="FF000000"/>
        <rFont val="Times New Roman"/>
        <family val="1"/>
      </rPr>
      <t xml:space="preserve">Chứng nhận Anh Văn B1
 Bài báo đăng ở tạp chí cơ khí Việt Nam
</t>
    </r>
    <r>
      <rPr>
        <sz val="9"/>
        <color rgb="FF00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</si>
</sst>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9"/>
      <color theme="1"/>
      <name val="Times New Roman"/>
      <family val="1"/>
    </font>
    <font>
      <b/>
      <sz val="9"/>
      <color theme="1"/>
      <name val="Calibri"/>
      <family val="2"/>
      <scheme val="minor"/>
    </font>
    <font>
      <sz val="12"/>
      <color rgb="FF000000"/>
      <name val="Cambria"/>
      <family val="1"/>
      <scheme val="major"/>
    </font>
    <font>
      <sz val="12"/>
      <color rgb="FF000000"/>
      <name val="Cambria"/>
      <family val="1"/>
    </font>
    <font>
      <sz val="11"/>
      <color theme="1"/>
      <name val="Tahoma"/>
      <family val="2"/>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9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2" borderId="1" xfId="0" applyFont="1" applyFill="1" applyBorder="1" applyAlignment="1">
      <alignment horizontal="left" vertical="center" wrapText="1"/>
    </xf>
    <xf numFmtId="0" fontId="25" fillId="0" borderId="1" xfId="0" applyNumberFormat="1" applyFont="1" applyBorder="1" applyAlignment="1">
      <alignment horizontal="left" wrapText="1"/>
    </xf>
    <xf numFmtId="0" fontId="25" fillId="0" borderId="1" xfId="0" quotePrefix="1" applyFont="1" applyBorder="1" applyAlignment="1">
      <alignment wrapText="1"/>
    </xf>
    <xf numFmtId="0" fontId="25" fillId="0" borderId="0" xfId="0" applyFont="1" applyAlignment="1">
      <alignment horizontal="left" vertical="center" wrapText="1"/>
    </xf>
    <xf numFmtId="0" fontId="24" fillId="2" borderId="1" xfId="0" quotePrefix="1" applyFont="1" applyFill="1" applyBorder="1" applyAlignment="1">
      <alignment horizontal="left" vertical="top" wrapText="1"/>
    </xf>
    <xf numFmtId="0" fontId="25" fillId="0" borderId="1" xfId="0" applyFont="1" applyBorder="1" applyAlignment="1">
      <alignment horizontal="left" vertical="top" wrapText="1"/>
    </xf>
    <xf numFmtId="0" fontId="5" fillId="2" borderId="1" xfId="0" applyFont="1" applyFill="1" applyBorder="1" applyAlignment="1">
      <alignment horizontal="left" vertical="top" wrapText="1"/>
    </xf>
    <xf numFmtId="0" fontId="24" fillId="2" borderId="1" xfId="0" applyFont="1" applyFill="1" applyBorder="1" applyAlignment="1">
      <alignment horizontal="center" vertical="center" wrapText="1"/>
    </xf>
    <xf numFmtId="0" fontId="25" fillId="0" borderId="0" xfId="0" quotePrefix="1" applyFont="1" applyAlignment="1">
      <alignment horizontal="left" vertical="top"/>
    </xf>
    <xf numFmtId="0" fontId="25" fillId="0" borderId="0" xfId="0" applyFont="1" applyAlignment="1">
      <alignment horizontal="left" vertical="top" wrapText="1"/>
    </xf>
    <xf numFmtId="0" fontId="25" fillId="0" borderId="0" xfId="0" quotePrefix="1" applyFont="1" applyAlignment="1">
      <alignment horizontal="left" vertical="top" wrapText="1"/>
    </xf>
    <xf numFmtId="0" fontId="2" fillId="2" borderId="6" xfId="0" applyFont="1" applyFill="1" applyBorder="1" applyAlignment="1">
      <alignment horizontal="center" vertical="center" wrapText="1"/>
    </xf>
    <xf numFmtId="0" fontId="0" fillId="0" borderId="0" xfId="0" applyAlignment="1">
      <alignment horizontal="center"/>
    </xf>
    <xf numFmtId="0" fontId="22"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7" fillId="0" borderId="1" xfId="0" applyFont="1" applyBorder="1" applyAlignment="1">
      <alignment wrapText="1"/>
    </xf>
    <xf numFmtId="0" fontId="7" fillId="0" borderId="1" xfId="0" applyFont="1" applyBorder="1" applyAlignment="1">
      <alignment horizontal="center" vertical="center" wrapText="1"/>
    </xf>
    <xf numFmtId="0" fontId="0" fillId="0" borderId="0" xfId="0" applyAlignment="1">
      <alignment vertical="center"/>
    </xf>
    <xf numFmtId="0" fontId="0" fillId="0" borderId="0" xfId="0" applyAlignment="1"/>
    <xf numFmtId="0" fontId="7" fillId="0" borderId="1" xfId="0" applyFont="1" applyBorder="1" applyAlignment="1">
      <alignment vertical="center" wrapText="1"/>
    </xf>
    <xf numFmtId="0" fontId="7" fillId="0" borderId="1" xfId="0" applyFont="1" applyBorder="1" applyAlignment="1">
      <alignment vertical="center"/>
    </xf>
    <xf numFmtId="0" fontId="26" fillId="0" borderId="0" xfId="0" applyFont="1"/>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8243" y="280307"/>
          <a:ext cx="4672239"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62375" cy="798014"/>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P89"/>
  <sheetViews>
    <sheetView tabSelected="1" topLeftCell="A75" zoomScale="70" zoomScaleNormal="70" workbookViewId="0">
      <selection activeCell="J57" sqref="J5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87" t="s">
        <v>60</v>
      </c>
      <c r="B6" s="87"/>
      <c r="C6" s="87"/>
      <c r="D6" s="87"/>
      <c r="E6" s="87"/>
      <c r="F6" s="87"/>
      <c r="G6" s="87"/>
      <c r="H6" s="87"/>
      <c r="I6" s="87"/>
      <c r="J6" s="87"/>
    </row>
    <row r="7" spans="1:13" ht="18.75" x14ac:dyDescent="0.25">
      <c r="A7" s="87" t="s">
        <v>61</v>
      </c>
      <c r="B7" s="87"/>
      <c r="C7" s="87"/>
      <c r="D7" s="87"/>
      <c r="E7" s="87"/>
      <c r="F7" s="87"/>
      <c r="G7" s="87"/>
      <c r="H7" s="87"/>
      <c r="I7" s="87"/>
      <c r="J7" s="87"/>
    </row>
    <row r="8" spans="1:13" ht="16.5" x14ac:dyDescent="0.25">
      <c r="A8" s="88" t="s">
        <v>84</v>
      </c>
      <c r="B8" s="88"/>
      <c r="C8" s="88"/>
      <c r="D8" s="88"/>
      <c r="E8" s="88"/>
      <c r="F8" s="88"/>
      <c r="G8" s="88"/>
      <c r="H8" s="88"/>
      <c r="I8" s="88"/>
      <c r="J8" s="88"/>
    </row>
    <row r="9" spans="1:13" ht="16.5" x14ac:dyDescent="0.25">
      <c r="A9" s="88" t="s">
        <v>81</v>
      </c>
      <c r="B9" s="88"/>
      <c r="C9" s="88"/>
      <c r="D9" s="88"/>
      <c r="E9" s="88"/>
      <c r="F9" s="88"/>
      <c r="G9" s="88"/>
      <c r="H9" s="88"/>
      <c r="I9" s="88"/>
      <c r="J9" s="88"/>
    </row>
    <row r="10" spans="1:13" ht="16.5" x14ac:dyDescent="0.25">
      <c r="A10" s="88" t="s">
        <v>82</v>
      </c>
      <c r="B10" s="88"/>
      <c r="C10" s="88"/>
      <c r="D10" s="88"/>
      <c r="E10" s="88"/>
      <c r="F10" s="88"/>
      <c r="G10" s="88"/>
      <c r="H10" s="88"/>
      <c r="I10" s="88"/>
      <c r="J10" s="88"/>
    </row>
    <row r="11" spans="1:13" ht="20.45" customHeight="1" x14ac:dyDescent="0.25">
      <c r="A11" s="33" t="s">
        <v>83</v>
      </c>
      <c r="B11" s="33"/>
      <c r="C11" s="33"/>
      <c r="D11" s="33"/>
      <c r="E11" s="33"/>
      <c r="F11" s="33"/>
      <c r="G11" s="33"/>
      <c r="H11" s="33"/>
      <c r="I11" s="33"/>
      <c r="J11" s="33"/>
    </row>
    <row r="12" spans="1:13" ht="54" customHeight="1" x14ac:dyDescent="0.25">
      <c r="A12" s="86" t="s">
        <v>80</v>
      </c>
      <c r="B12" s="86"/>
      <c r="C12" s="86"/>
      <c r="D12" s="86"/>
      <c r="E12" s="86"/>
      <c r="F12" s="86"/>
      <c r="G12" s="86"/>
      <c r="H12" s="86"/>
      <c r="I12" s="86"/>
      <c r="J12" s="86"/>
    </row>
    <row r="13" spans="1:13" ht="9.6" customHeight="1" thickBot="1" x14ac:dyDescent="0.5">
      <c r="B13" s="18"/>
      <c r="C13" s="18"/>
      <c r="D13" s="34"/>
      <c r="E13" s="34"/>
      <c r="F13" s="18"/>
      <c r="G13" s="18"/>
      <c r="H13" s="18"/>
      <c r="I13" s="18"/>
      <c r="J13" s="49"/>
    </row>
    <row r="14" spans="1:13" ht="17.45" customHeight="1" thickBot="1" x14ac:dyDescent="0.3">
      <c r="A14" s="79" t="s">
        <v>0</v>
      </c>
      <c r="B14" s="79" t="s">
        <v>1</v>
      </c>
      <c r="C14" s="79" t="s">
        <v>1</v>
      </c>
      <c r="D14" s="81" t="s">
        <v>2</v>
      </c>
      <c r="E14" s="82"/>
      <c r="F14" s="83"/>
      <c r="G14" s="81" t="s">
        <v>3</v>
      </c>
      <c r="H14" s="82"/>
      <c r="I14" s="82"/>
      <c r="J14" s="83"/>
      <c r="M14" s="19"/>
    </row>
    <row r="15" spans="1:13" ht="142.5" thickBot="1" x14ac:dyDescent="0.3">
      <c r="A15" s="80"/>
      <c r="B15" s="80"/>
      <c r="C15" s="80"/>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11</v>
      </c>
      <c r="H16" s="21">
        <f>SUM(H17,H24,H27)</f>
        <v>11</v>
      </c>
      <c r="I16" s="22">
        <f t="shared" ref="I16:I47" si="0">(H16/B16)</f>
        <v>0.55000000000000004</v>
      </c>
      <c r="J16" s="40" t="str">
        <f>IF(I16&gt;=0.5,"Đạt","Không đạt")</f>
        <v>Đạt</v>
      </c>
    </row>
    <row r="17" spans="1:11" s="17" customFormat="1" ht="32.25" thickBot="1" x14ac:dyDescent="0.3">
      <c r="A17" s="23" t="s">
        <v>5</v>
      </c>
      <c r="B17" s="24">
        <f>SUM(B18:B23)</f>
        <v>12</v>
      </c>
      <c r="C17" s="24">
        <f>SUM(C18:C23)</f>
        <v>12</v>
      </c>
      <c r="D17" s="24">
        <f>SUM(D18:D23)</f>
        <v>12</v>
      </c>
      <c r="E17" s="25">
        <f>(D17/B17)</f>
        <v>1</v>
      </c>
      <c r="F17" s="24" t="str">
        <f>IF(E17&gt;=0.5,"Đạt"," Không đạt")</f>
        <v>Đạt</v>
      </c>
      <c r="G17" s="24">
        <f>SUM(G18:G23)</f>
        <v>6</v>
      </c>
      <c r="H17" s="24">
        <f>SUM(H18:H23)</f>
        <v>6</v>
      </c>
      <c r="I17" s="26">
        <f t="shared" si="0"/>
        <v>0.5</v>
      </c>
      <c r="J17" s="24" t="str">
        <f>IF(I17&gt;=0.5,"Đạt","Không đạt")</f>
        <v>Đạt</v>
      </c>
    </row>
    <row r="18" spans="1:11" ht="199.5" customHeight="1" thickBot="1" x14ac:dyDescent="0.3">
      <c r="A18" s="4" t="s">
        <v>6</v>
      </c>
      <c r="B18" s="42">
        <v>2</v>
      </c>
      <c r="C18" s="3">
        <v>2</v>
      </c>
      <c r="D18" s="36">
        <v>2</v>
      </c>
      <c r="E18" s="44">
        <f>(D18/B18)</f>
        <v>1</v>
      </c>
      <c r="F18" s="59" t="s">
        <v>87</v>
      </c>
      <c r="G18" s="57">
        <v>2</v>
      </c>
      <c r="H18" s="15">
        <v>2</v>
      </c>
      <c r="I18" s="16">
        <f t="shared" si="0"/>
        <v>1</v>
      </c>
      <c r="J18" s="70" t="s">
        <v>129</v>
      </c>
    </row>
    <row r="19" spans="1:11" ht="98.25" customHeight="1" thickBot="1" x14ac:dyDescent="0.3">
      <c r="A19" s="6" t="s">
        <v>7</v>
      </c>
      <c r="B19" s="42">
        <v>2</v>
      </c>
      <c r="C19" s="3">
        <v>2</v>
      </c>
      <c r="D19" s="36">
        <v>2</v>
      </c>
      <c r="E19" s="44">
        <f t="shared" ref="E19:E23" si="1">(D19/B19)</f>
        <v>1</v>
      </c>
      <c r="F19" s="60" t="s">
        <v>88</v>
      </c>
      <c r="G19" s="57">
        <v>1</v>
      </c>
      <c r="H19" s="15">
        <v>1</v>
      </c>
      <c r="I19" s="16">
        <f t="shared" si="0"/>
        <v>0.5</v>
      </c>
      <c r="J19" s="70" t="s">
        <v>130</v>
      </c>
    </row>
    <row r="20" spans="1:11" ht="141.75" customHeight="1" thickBot="1" x14ac:dyDescent="0.3">
      <c r="A20" s="6" t="s">
        <v>8</v>
      </c>
      <c r="B20" s="42">
        <v>2</v>
      </c>
      <c r="C20" s="3">
        <v>2</v>
      </c>
      <c r="D20" s="36">
        <v>2</v>
      </c>
      <c r="E20" s="44">
        <f t="shared" si="1"/>
        <v>1</v>
      </c>
      <c r="F20" s="61" t="s">
        <v>89</v>
      </c>
      <c r="G20" s="57">
        <v>1</v>
      </c>
      <c r="H20" s="15">
        <v>1</v>
      </c>
      <c r="I20" s="16">
        <f t="shared" si="0"/>
        <v>0.5</v>
      </c>
      <c r="J20" s="70" t="s">
        <v>131</v>
      </c>
    </row>
    <row r="21" spans="1:11" ht="111" customHeight="1" thickBot="1" x14ac:dyDescent="0.3">
      <c r="A21" s="6" t="s">
        <v>9</v>
      </c>
      <c r="B21" s="42">
        <v>2</v>
      </c>
      <c r="C21" s="3">
        <v>2</v>
      </c>
      <c r="D21" s="36">
        <v>2</v>
      </c>
      <c r="E21" s="44">
        <f t="shared" si="1"/>
        <v>1</v>
      </c>
      <c r="F21" s="61" t="s">
        <v>90</v>
      </c>
      <c r="G21" s="57">
        <v>1</v>
      </c>
      <c r="H21" s="15">
        <v>1</v>
      </c>
      <c r="I21" s="16">
        <f t="shared" si="0"/>
        <v>0.5</v>
      </c>
      <c r="J21" s="53" t="s">
        <v>132</v>
      </c>
    </row>
    <row r="22" spans="1:11" ht="96.75" customHeight="1" thickBot="1" x14ac:dyDescent="0.3">
      <c r="A22" s="6" t="s">
        <v>10</v>
      </c>
      <c r="B22" s="42">
        <v>2</v>
      </c>
      <c r="C22" s="3">
        <v>2</v>
      </c>
      <c r="D22" s="36">
        <v>2</v>
      </c>
      <c r="E22" s="44">
        <f t="shared" si="1"/>
        <v>1</v>
      </c>
      <c r="F22" s="62" t="s">
        <v>91</v>
      </c>
      <c r="G22" s="57">
        <v>1</v>
      </c>
      <c r="H22" s="15">
        <v>1</v>
      </c>
      <c r="I22" s="16">
        <f t="shared" si="0"/>
        <v>0.5</v>
      </c>
      <c r="J22" s="70" t="s">
        <v>133</v>
      </c>
    </row>
    <row r="23" spans="1:11" ht="95.25" thickBot="1" x14ac:dyDescent="0.3">
      <c r="A23" s="6" t="s">
        <v>11</v>
      </c>
      <c r="B23" s="42">
        <v>2</v>
      </c>
      <c r="C23" s="3">
        <v>2</v>
      </c>
      <c r="D23" s="36">
        <v>2</v>
      </c>
      <c r="E23" s="44">
        <f t="shared" si="1"/>
        <v>1</v>
      </c>
      <c r="F23" s="63" t="s">
        <v>92</v>
      </c>
      <c r="G23" s="57">
        <v>0</v>
      </c>
      <c r="H23" s="15">
        <v>0</v>
      </c>
      <c r="I23" s="16">
        <f t="shared" si="0"/>
        <v>0</v>
      </c>
      <c r="J23" s="53"/>
    </row>
    <row r="24" spans="1:11"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1</v>
      </c>
      <c r="I24" s="26">
        <f>(H24/B24)</f>
        <v>0.25</v>
      </c>
      <c r="J24" s="45" t="str">
        <f>IF(I24&gt;=0.5,"Đạt","Không đạt")</f>
        <v>Không đạt</v>
      </c>
    </row>
    <row r="25" spans="1:11" ht="264.75" thickBot="1" x14ac:dyDescent="0.3">
      <c r="A25" s="6" t="s">
        <v>70</v>
      </c>
      <c r="B25" s="43">
        <v>2</v>
      </c>
      <c r="C25" s="7">
        <v>2</v>
      </c>
      <c r="D25" s="36">
        <v>2</v>
      </c>
      <c r="E25" s="44">
        <f t="shared" ref="E25:E26" si="2">(D25/B25)</f>
        <v>1</v>
      </c>
      <c r="F25" s="64" t="s">
        <v>93</v>
      </c>
      <c r="G25" s="57">
        <v>0</v>
      </c>
      <c r="H25" s="15">
        <v>0</v>
      </c>
      <c r="I25" s="16">
        <f t="shared" si="0"/>
        <v>0</v>
      </c>
      <c r="J25" s="54"/>
    </row>
    <row r="26" spans="1:11" ht="114.75" customHeight="1" thickBot="1" x14ac:dyDescent="0.3">
      <c r="A26" s="4" t="s">
        <v>13</v>
      </c>
      <c r="B26" s="42">
        <v>2</v>
      </c>
      <c r="C26" s="3">
        <v>2</v>
      </c>
      <c r="D26" s="36">
        <v>1</v>
      </c>
      <c r="E26" s="44">
        <f t="shared" si="2"/>
        <v>0.5</v>
      </c>
      <c r="F26" s="63" t="s">
        <v>94</v>
      </c>
      <c r="G26" s="57">
        <v>1</v>
      </c>
      <c r="H26" s="15">
        <v>1</v>
      </c>
      <c r="I26" s="16">
        <f t="shared" si="0"/>
        <v>0.5</v>
      </c>
      <c r="J26" s="53" t="s">
        <v>163</v>
      </c>
    </row>
    <row r="27" spans="1:11"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1" ht="96.75" thickBot="1" x14ac:dyDescent="0.3">
      <c r="A28" s="6" t="s">
        <v>15</v>
      </c>
      <c r="B28" s="42">
        <v>2</v>
      </c>
      <c r="C28" s="3">
        <v>2</v>
      </c>
      <c r="D28" s="36">
        <v>2</v>
      </c>
      <c r="E28" s="44">
        <f t="shared" ref="E28:E29" si="3">(D28/B28)</f>
        <v>1</v>
      </c>
      <c r="F28" s="64" t="s">
        <v>95</v>
      </c>
      <c r="G28" s="57">
        <v>2</v>
      </c>
      <c r="H28" s="15">
        <v>2</v>
      </c>
      <c r="I28" s="16">
        <f t="shared" si="0"/>
        <v>1</v>
      </c>
      <c r="J28" s="70" t="s">
        <v>95</v>
      </c>
    </row>
    <row r="29" spans="1:11" ht="189.75" thickBot="1" x14ac:dyDescent="0.3">
      <c r="A29" s="4" t="s">
        <v>16</v>
      </c>
      <c r="B29" s="42">
        <v>2</v>
      </c>
      <c r="C29" s="3">
        <v>2</v>
      </c>
      <c r="D29" s="36">
        <v>2</v>
      </c>
      <c r="E29" s="44">
        <f t="shared" si="3"/>
        <v>1</v>
      </c>
      <c r="F29" s="65" t="s">
        <v>96</v>
      </c>
      <c r="G29" s="57">
        <v>2</v>
      </c>
      <c r="H29" s="15">
        <v>2</v>
      </c>
      <c r="I29" s="16">
        <f t="shared" si="0"/>
        <v>1</v>
      </c>
      <c r="J29" s="70" t="s">
        <v>134</v>
      </c>
    </row>
    <row r="30" spans="1:11"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43</v>
      </c>
      <c r="H30" s="21">
        <f>SUM(H31,H34,H41,H46,H49,H52,H55,H60,H63)</f>
        <v>43</v>
      </c>
      <c r="I30" s="22">
        <f t="shared" si="0"/>
        <v>0.82692307692307687</v>
      </c>
      <c r="J30" s="47" t="str">
        <f>IF(I30&gt;=0.5,"Đạt","Không đạt")</f>
        <v>Đạt</v>
      </c>
    </row>
    <row r="31" spans="1:11"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1" ht="108.75" thickBot="1" x14ac:dyDescent="0.3">
      <c r="A32" s="6" t="s">
        <v>19</v>
      </c>
      <c r="B32" s="42">
        <v>2</v>
      </c>
      <c r="C32" s="3">
        <v>2</v>
      </c>
      <c r="D32" s="36">
        <v>2</v>
      </c>
      <c r="E32" s="44">
        <f t="shared" ref="E32:E33" si="4">(D32/B32)</f>
        <v>1</v>
      </c>
      <c r="F32" s="66" t="s">
        <v>97</v>
      </c>
      <c r="G32" s="57">
        <v>1</v>
      </c>
      <c r="H32" s="15">
        <v>1</v>
      </c>
      <c r="I32" s="16">
        <f t="shared" si="0"/>
        <v>0.5</v>
      </c>
      <c r="J32" s="90" t="s">
        <v>97</v>
      </c>
      <c r="K32" s="71"/>
    </row>
    <row r="33" spans="1:13" ht="63.75" thickBot="1" x14ac:dyDescent="0.3">
      <c r="A33" s="6" t="s">
        <v>20</v>
      </c>
      <c r="B33" s="42">
        <v>2</v>
      </c>
      <c r="C33" s="3">
        <v>2</v>
      </c>
      <c r="D33" s="36">
        <v>2</v>
      </c>
      <c r="E33" s="44">
        <f t="shared" si="4"/>
        <v>1</v>
      </c>
      <c r="F33" s="67" t="s">
        <v>98</v>
      </c>
      <c r="G33" s="57">
        <v>2</v>
      </c>
      <c r="H33" s="15">
        <v>2</v>
      </c>
      <c r="I33" s="16">
        <f t="shared" si="0"/>
        <v>1</v>
      </c>
      <c r="J33" s="89" t="s">
        <v>135</v>
      </c>
    </row>
    <row r="34" spans="1:13" s="17" customFormat="1" ht="32.25" thickBot="1" x14ac:dyDescent="0.3">
      <c r="A34" s="23" t="s">
        <v>21</v>
      </c>
      <c r="B34" s="24">
        <f>SUM(B35:B40)</f>
        <v>12</v>
      </c>
      <c r="C34" s="24">
        <f>SUM(C35:C40)</f>
        <v>12</v>
      </c>
      <c r="D34" s="24">
        <f>SUM(D35:D40)</f>
        <v>12</v>
      </c>
      <c r="E34" s="25">
        <f>(D34/B34)</f>
        <v>1</v>
      </c>
      <c r="F34" s="24" t="str">
        <f>IF(E34&gt;=0.5,"Đạt","Không đạt")</f>
        <v>Đạt</v>
      </c>
      <c r="G34" s="24">
        <f>SUM(G35:G40)</f>
        <v>8</v>
      </c>
      <c r="H34" s="24">
        <f>SUM(H35:H40)</f>
        <v>8</v>
      </c>
      <c r="I34" s="26">
        <f t="shared" si="0"/>
        <v>0.66666666666666663</v>
      </c>
      <c r="J34" s="48" t="str">
        <f>IF(I34&gt;=0.5,"Đạt","Không đạt")</f>
        <v>Đạt</v>
      </c>
    </row>
    <row r="35" spans="1:13" ht="111" thickBot="1" x14ac:dyDescent="0.3">
      <c r="A35" s="8" t="s">
        <v>22</v>
      </c>
      <c r="B35" s="42">
        <v>2</v>
      </c>
      <c r="C35" s="3">
        <v>2</v>
      </c>
      <c r="D35" s="36">
        <v>2</v>
      </c>
      <c r="E35" s="44">
        <f t="shared" ref="E35:E40" si="5">(D35/B35)</f>
        <v>1</v>
      </c>
      <c r="F35" s="68" t="s">
        <v>99</v>
      </c>
      <c r="G35" s="57">
        <v>2</v>
      </c>
      <c r="H35" s="15">
        <v>2</v>
      </c>
      <c r="I35" s="16">
        <f t="shared" si="0"/>
        <v>1</v>
      </c>
      <c r="J35" s="89" t="s">
        <v>136</v>
      </c>
    </row>
    <row r="36" spans="1:13" ht="63.75" thickBot="1" x14ac:dyDescent="0.3">
      <c r="A36" s="6" t="s">
        <v>23</v>
      </c>
      <c r="B36" s="42">
        <v>2</v>
      </c>
      <c r="C36" s="3">
        <v>2</v>
      </c>
      <c r="D36" s="36">
        <v>2</v>
      </c>
      <c r="E36" s="44">
        <f t="shared" si="5"/>
        <v>1</v>
      </c>
      <c r="F36" s="63" t="s">
        <v>100</v>
      </c>
      <c r="G36" s="57">
        <v>2</v>
      </c>
      <c r="H36" s="15">
        <v>2</v>
      </c>
      <c r="I36" s="16">
        <f t="shared" si="0"/>
        <v>1</v>
      </c>
      <c r="J36" s="89" t="s">
        <v>137</v>
      </c>
    </row>
    <row r="37" spans="1:13" ht="174" thickBot="1" x14ac:dyDescent="0.3">
      <c r="A37" s="6" t="s">
        <v>24</v>
      </c>
      <c r="B37" s="42">
        <v>2</v>
      </c>
      <c r="C37" s="3">
        <v>2</v>
      </c>
      <c r="D37" s="36">
        <v>2</v>
      </c>
      <c r="E37" s="44">
        <f t="shared" si="5"/>
        <v>1</v>
      </c>
      <c r="F37" s="63" t="s">
        <v>101</v>
      </c>
      <c r="G37" s="57">
        <v>1</v>
      </c>
      <c r="H37" s="15">
        <v>1</v>
      </c>
      <c r="I37" s="16">
        <f t="shared" si="0"/>
        <v>0.5</v>
      </c>
      <c r="J37" s="93" t="s">
        <v>138</v>
      </c>
      <c r="M37" s="92"/>
    </row>
    <row r="38" spans="1:13" ht="174" thickBot="1" x14ac:dyDescent="0.3">
      <c r="A38" s="6" t="s">
        <v>25</v>
      </c>
      <c r="B38" s="42">
        <v>2</v>
      </c>
      <c r="C38" s="3">
        <v>2</v>
      </c>
      <c r="D38" s="36">
        <v>2</v>
      </c>
      <c r="E38" s="44">
        <f t="shared" si="5"/>
        <v>1</v>
      </c>
      <c r="F38" s="63" t="s">
        <v>102</v>
      </c>
      <c r="G38" s="57">
        <v>1</v>
      </c>
      <c r="H38" s="15">
        <v>1</v>
      </c>
      <c r="I38" s="16">
        <f t="shared" si="0"/>
        <v>0.5</v>
      </c>
      <c r="J38" s="93" t="s">
        <v>139</v>
      </c>
      <c r="M38" s="91"/>
    </row>
    <row r="39" spans="1:13" ht="79.5" thickBot="1" x14ac:dyDescent="0.3">
      <c r="A39" s="6" t="s">
        <v>26</v>
      </c>
      <c r="B39" s="42">
        <v>2</v>
      </c>
      <c r="C39" s="3">
        <v>2</v>
      </c>
      <c r="D39" s="36">
        <v>2</v>
      </c>
      <c r="E39" s="44">
        <f t="shared" si="5"/>
        <v>1</v>
      </c>
      <c r="F39" s="69" t="s">
        <v>103</v>
      </c>
      <c r="G39" s="57">
        <v>0</v>
      </c>
      <c r="H39" s="15">
        <v>0</v>
      </c>
      <c r="I39" s="16">
        <f t="shared" si="0"/>
        <v>0</v>
      </c>
      <c r="J39" s="52"/>
    </row>
    <row r="40" spans="1:13" ht="79.5" thickBot="1" x14ac:dyDescent="0.3">
      <c r="A40" s="6" t="s">
        <v>27</v>
      </c>
      <c r="B40" s="42">
        <v>2</v>
      </c>
      <c r="C40" s="3">
        <v>2</v>
      </c>
      <c r="D40" s="36">
        <v>2</v>
      </c>
      <c r="E40" s="44">
        <f t="shared" si="5"/>
        <v>1</v>
      </c>
      <c r="F40" s="63" t="s">
        <v>104</v>
      </c>
      <c r="G40" s="57">
        <v>2</v>
      </c>
      <c r="H40" s="15">
        <v>2</v>
      </c>
      <c r="I40" s="16">
        <f t="shared" si="0"/>
        <v>1</v>
      </c>
      <c r="J40" s="93" t="s">
        <v>140</v>
      </c>
      <c r="M40" s="95"/>
    </row>
    <row r="41" spans="1:13" s="17" customFormat="1" ht="32.25" thickBot="1" x14ac:dyDescent="0.3">
      <c r="A41" s="23" t="s">
        <v>28</v>
      </c>
      <c r="B41" s="24">
        <v>8</v>
      </c>
      <c r="C41" s="24">
        <f>SUM(C42:C45)</f>
        <v>8</v>
      </c>
      <c r="D41" s="24">
        <f>SUM(D42:D45)</f>
        <v>7</v>
      </c>
      <c r="E41" s="25">
        <f>(D41/B41)</f>
        <v>0.875</v>
      </c>
      <c r="F41" s="24" t="str">
        <f>IF(E41&gt;=0.5,"Đạt","Không đạt")</f>
        <v>Đạt</v>
      </c>
      <c r="G41" s="24">
        <f>SUM(G42:G45)</f>
        <v>7</v>
      </c>
      <c r="H41" s="24">
        <f>SUM(H42:H45)</f>
        <v>7</v>
      </c>
      <c r="I41" s="26">
        <f t="shared" si="0"/>
        <v>0.875</v>
      </c>
      <c r="J41" s="48" t="str">
        <f>IF(I41&gt;=0.5,"Đạt","Không đạt")</f>
        <v>Đạt</v>
      </c>
    </row>
    <row r="42" spans="1:13" ht="205.5" thickBot="1" x14ac:dyDescent="0.3">
      <c r="A42" s="6" t="s">
        <v>29</v>
      </c>
      <c r="B42" s="42">
        <v>2</v>
      </c>
      <c r="C42" s="3">
        <v>2</v>
      </c>
      <c r="D42" s="36">
        <v>2</v>
      </c>
      <c r="E42" s="44">
        <f t="shared" ref="E42:E45" si="6">(D42/B42)</f>
        <v>1</v>
      </c>
      <c r="F42" s="63" t="s">
        <v>105</v>
      </c>
      <c r="G42" s="57">
        <v>2</v>
      </c>
      <c r="H42" s="15">
        <v>2</v>
      </c>
      <c r="I42" s="16">
        <f t="shared" si="0"/>
        <v>1</v>
      </c>
      <c r="J42" s="93" t="s">
        <v>141</v>
      </c>
      <c r="K42" s="91"/>
    </row>
    <row r="43" spans="1:13" ht="221.25" thickBot="1" x14ac:dyDescent="0.3">
      <c r="A43" s="6" t="s">
        <v>30</v>
      </c>
      <c r="B43" s="42">
        <v>2</v>
      </c>
      <c r="C43" s="3">
        <v>2</v>
      </c>
      <c r="D43" s="36">
        <v>2</v>
      </c>
      <c r="E43" s="44">
        <f t="shared" si="6"/>
        <v>1</v>
      </c>
      <c r="F43" s="63" t="s">
        <v>106</v>
      </c>
      <c r="G43" s="57">
        <v>2</v>
      </c>
      <c r="H43" s="15">
        <v>2</v>
      </c>
      <c r="I43" s="16">
        <f t="shared" si="0"/>
        <v>1</v>
      </c>
      <c r="J43" s="93" t="s">
        <v>142</v>
      </c>
    </row>
    <row r="44" spans="1:13" ht="251.25" customHeight="1" thickBot="1" x14ac:dyDescent="0.3">
      <c r="A44" s="6" t="s">
        <v>31</v>
      </c>
      <c r="B44" s="42">
        <v>2</v>
      </c>
      <c r="C44" s="3">
        <v>2</v>
      </c>
      <c r="D44" s="36">
        <v>2</v>
      </c>
      <c r="E44" s="44">
        <f t="shared" si="6"/>
        <v>1</v>
      </c>
      <c r="F44" s="63" t="s">
        <v>107</v>
      </c>
      <c r="G44" s="57">
        <v>1</v>
      </c>
      <c r="H44" s="15">
        <v>1</v>
      </c>
      <c r="I44" s="16">
        <f t="shared" si="0"/>
        <v>0.5</v>
      </c>
      <c r="J44" s="89" t="s">
        <v>143</v>
      </c>
    </row>
    <row r="45" spans="1:13" ht="111" thickBot="1" x14ac:dyDescent="0.3">
      <c r="A45" s="6" t="s">
        <v>32</v>
      </c>
      <c r="B45" s="42">
        <v>2</v>
      </c>
      <c r="C45" s="3">
        <v>2</v>
      </c>
      <c r="D45" s="36">
        <v>1</v>
      </c>
      <c r="E45" s="44">
        <f t="shared" si="6"/>
        <v>0.5</v>
      </c>
      <c r="F45" s="69" t="s">
        <v>108</v>
      </c>
      <c r="G45" s="57">
        <v>2</v>
      </c>
      <c r="H45" s="15">
        <v>2</v>
      </c>
      <c r="I45" s="16">
        <f t="shared" si="0"/>
        <v>1</v>
      </c>
      <c r="J45" s="89" t="s">
        <v>144</v>
      </c>
    </row>
    <row r="46" spans="1:13"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3" ht="142.5" thickBot="1" x14ac:dyDescent="0.3">
      <c r="A47" s="6" t="s">
        <v>33</v>
      </c>
      <c r="B47" s="42">
        <v>2</v>
      </c>
      <c r="C47" s="3">
        <v>2</v>
      </c>
      <c r="D47" s="36">
        <v>2</v>
      </c>
      <c r="E47" s="44">
        <f t="shared" ref="E47:E48" si="7">(D47/B47)</f>
        <v>1</v>
      </c>
      <c r="F47" s="63" t="s">
        <v>109</v>
      </c>
      <c r="G47" s="57">
        <v>2</v>
      </c>
      <c r="H47" s="15">
        <v>2</v>
      </c>
      <c r="I47" s="16">
        <f t="shared" si="0"/>
        <v>1</v>
      </c>
      <c r="J47" s="89" t="s">
        <v>145</v>
      </c>
    </row>
    <row r="48" spans="1:13" ht="95.25" thickBot="1" x14ac:dyDescent="0.3">
      <c r="A48" s="6" t="s">
        <v>34</v>
      </c>
      <c r="B48" s="42">
        <v>2</v>
      </c>
      <c r="C48" s="3">
        <v>2</v>
      </c>
      <c r="D48" s="36">
        <v>2</v>
      </c>
      <c r="E48" s="44">
        <f t="shared" si="7"/>
        <v>1</v>
      </c>
      <c r="F48" s="63" t="s">
        <v>110</v>
      </c>
      <c r="G48" s="57">
        <v>2</v>
      </c>
      <c r="H48" s="15">
        <v>2</v>
      </c>
      <c r="I48" s="16">
        <f t="shared" ref="I48:I79" si="8">(H48/B48)</f>
        <v>1</v>
      </c>
      <c r="J48" s="93" t="s">
        <v>146</v>
      </c>
    </row>
    <row r="49" spans="1:16" s="17" customFormat="1" ht="32.25" thickBot="1" x14ac:dyDescent="0.3">
      <c r="A49" s="23" t="s">
        <v>65</v>
      </c>
      <c r="B49" s="24">
        <f>SUM(B50:B51)</f>
        <v>4</v>
      </c>
      <c r="C49" s="24">
        <f>SUM(C50:C51)</f>
        <v>4</v>
      </c>
      <c r="D49" s="24">
        <f>SUM(D50:D51)</f>
        <v>3</v>
      </c>
      <c r="E49" s="25">
        <f>(D49/B49)</f>
        <v>0.75</v>
      </c>
      <c r="F49" s="24" t="str">
        <f>IF(E49&gt;=0.5,"Đạt","Không đạt")</f>
        <v>Đạt</v>
      </c>
      <c r="G49" s="24">
        <f>SUM(G50:G51)</f>
        <v>4</v>
      </c>
      <c r="H49" s="24">
        <f>SUM(H50:H51)</f>
        <v>4</v>
      </c>
      <c r="I49" s="26">
        <f t="shared" si="8"/>
        <v>1</v>
      </c>
      <c r="J49" s="48" t="str">
        <f>IF(I49&gt;=0.5,"Đạt","Không đạt")</f>
        <v>Đạt</v>
      </c>
    </row>
    <row r="50" spans="1:16" ht="63.75" thickBot="1" x14ac:dyDescent="0.3">
      <c r="A50" s="6" t="s">
        <v>35</v>
      </c>
      <c r="B50" s="42">
        <v>2</v>
      </c>
      <c r="C50" s="3">
        <v>2</v>
      </c>
      <c r="D50" s="36">
        <v>2</v>
      </c>
      <c r="E50" s="44">
        <f t="shared" ref="E50:E51" si="9">(D50/B50)</f>
        <v>1</v>
      </c>
      <c r="F50" s="63" t="s">
        <v>111</v>
      </c>
      <c r="G50" s="57">
        <v>2</v>
      </c>
      <c r="H50" s="15">
        <v>2</v>
      </c>
      <c r="I50" s="16">
        <f t="shared" si="8"/>
        <v>1</v>
      </c>
      <c r="J50" s="94" t="s">
        <v>147</v>
      </c>
    </row>
    <row r="51" spans="1:16" ht="48" thickBot="1" x14ac:dyDescent="0.3">
      <c r="A51" s="4" t="s">
        <v>36</v>
      </c>
      <c r="B51" s="42">
        <v>2</v>
      </c>
      <c r="C51" s="3">
        <v>2</v>
      </c>
      <c r="D51" s="36">
        <v>1</v>
      </c>
      <c r="E51" s="44">
        <f t="shared" si="9"/>
        <v>0.5</v>
      </c>
      <c r="F51" s="68" t="s">
        <v>112</v>
      </c>
      <c r="G51" s="57">
        <v>2</v>
      </c>
      <c r="H51" s="15">
        <v>2</v>
      </c>
      <c r="I51" s="16">
        <f t="shared" si="8"/>
        <v>1</v>
      </c>
      <c r="J51" s="93" t="s">
        <v>148</v>
      </c>
    </row>
    <row r="52" spans="1:16" s="17" customFormat="1" ht="48" thickBot="1" x14ac:dyDescent="0.3">
      <c r="A52" s="23" t="s">
        <v>67</v>
      </c>
      <c r="B52" s="24">
        <f>SUM(B53:B54)</f>
        <v>4</v>
      </c>
      <c r="C52" s="24">
        <f>SUM(C53:C54)</f>
        <v>4</v>
      </c>
      <c r="D52" s="24">
        <f>SUM(D53:D54)</f>
        <v>3</v>
      </c>
      <c r="E52" s="25">
        <f>(D52/B52)</f>
        <v>0.75</v>
      </c>
      <c r="F52" s="24" t="str">
        <f>IF(E52&gt;=0.5,"Đạt","Không đạt")</f>
        <v>Đạt</v>
      </c>
      <c r="G52" s="24">
        <f>SUM(G53:G54)</f>
        <v>4</v>
      </c>
      <c r="H52" s="24">
        <f>SUM(H53:H54)</f>
        <v>4</v>
      </c>
      <c r="I52" s="26">
        <f t="shared" si="8"/>
        <v>1</v>
      </c>
      <c r="J52" s="48" t="str">
        <f>IF(I52&gt;=0.5,"Đạt","Không đạt")</f>
        <v>Đạt</v>
      </c>
    </row>
    <row r="53" spans="1:16" ht="85.5" customHeight="1" thickBot="1" x14ac:dyDescent="0.3">
      <c r="A53" s="6" t="s">
        <v>37</v>
      </c>
      <c r="B53" s="42">
        <v>2</v>
      </c>
      <c r="C53" s="3">
        <v>2</v>
      </c>
      <c r="D53" s="36">
        <v>1</v>
      </c>
      <c r="E53" s="44">
        <f t="shared" ref="E53:E54" si="10">(D53/B53)</f>
        <v>0.5</v>
      </c>
      <c r="F53" s="69" t="s">
        <v>113</v>
      </c>
      <c r="G53" s="57">
        <v>2</v>
      </c>
      <c r="H53" s="15">
        <v>2</v>
      </c>
      <c r="I53" s="16">
        <f t="shared" si="8"/>
        <v>1</v>
      </c>
      <c r="J53" s="93" t="s">
        <v>149</v>
      </c>
    </row>
    <row r="54" spans="1:16" ht="63.75" thickBot="1" x14ac:dyDescent="0.3">
      <c r="A54" s="6" t="s">
        <v>38</v>
      </c>
      <c r="B54" s="42">
        <v>2</v>
      </c>
      <c r="C54" s="3">
        <v>2</v>
      </c>
      <c r="D54" s="36">
        <v>2</v>
      </c>
      <c r="E54" s="44">
        <f t="shared" si="10"/>
        <v>1</v>
      </c>
      <c r="F54" s="63" t="s">
        <v>114</v>
      </c>
      <c r="G54" s="57">
        <v>2</v>
      </c>
      <c r="H54" s="15">
        <v>2</v>
      </c>
      <c r="I54" s="16">
        <f t="shared" si="8"/>
        <v>1</v>
      </c>
      <c r="J54" s="93" t="s">
        <v>150</v>
      </c>
    </row>
    <row r="55" spans="1:16"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6" ht="126.75" thickBot="1" x14ac:dyDescent="0.3">
      <c r="A56" s="6" t="s">
        <v>39</v>
      </c>
      <c r="B56" s="42">
        <v>2</v>
      </c>
      <c r="C56" s="3">
        <v>2</v>
      </c>
      <c r="D56" s="36">
        <v>2</v>
      </c>
      <c r="E56" s="44">
        <f t="shared" ref="E56:E59" si="11">(D56/B56)</f>
        <v>1</v>
      </c>
      <c r="F56" s="63" t="s">
        <v>115</v>
      </c>
      <c r="G56" s="57">
        <v>2</v>
      </c>
      <c r="H56" s="15">
        <v>2</v>
      </c>
      <c r="I56" s="16">
        <f t="shared" si="8"/>
        <v>1</v>
      </c>
      <c r="J56" s="93" t="s">
        <v>151</v>
      </c>
    </row>
    <row r="57" spans="1:16" ht="268.5" thickBot="1" x14ac:dyDescent="0.3">
      <c r="A57" s="6" t="s">
        <v>40</v>
      </c>
      <c r="B57" s="42">
        <v>2</v>
      </c>
      <c r="C57" s="3">
        <v>2</v>
      </c>
      <c r="D57" s="36">
        <v>2</v>
      </c>
      <c r="E57" s="44">
        <f t="shared" si="11"/>
        <v>1</v>
      </c>
      <c r="F57" s="63" t="s">
        <v>116</v>
      </c>
      <c r="G57" s="57">
        <v>2</v>
      </c>
      <c r="H57" s="15">
        <v>2</v>
      </c>
      <c r="I57" s="16">
        <f t="shared" si="8"/>
        <v>1</v>
      </c>
      <c r="J57" s="93" t="s">
        <v>152</v>
      </c>
      <c r="O57" s="91"/>
      <c r="P57" s="91"/>
    </row>
    <row r="58" spans="1:16" ht="142.5" thickBot="1" x14ac:dyDescent="0.3">
      <c r="A58" s="6" t="s">
        <v>41</v>
      </c>
      <c r="B58" s="42">
        <v>2</v>
      </c>
      <c r="C58" s="3">
        <v>2</v>
      </c>
      <c r="D58" s="36">
        <v>2</v>
      </c>
      <c r="E58" s="44">
        <f t="shared" si="11"/>
        <v>1</v>
      </c>
      <c r="F58" s="63" t="s">
        <v>117</v>
      </c>
      <c r="G58" s="57">
        <v>2</v>
      </c>
      <c r="H58" s="15">
        <v>2</v>
      </c>
      <c r="I58" s="16">
        <f t="shared" si="8"/>
        <v>1</v>
      </c>
      <c r="J58" s="93" t="s">
        <v>153</v>
      </c>
    </row>
    <row r="59" spans="1:16" ht="79.5" thickBot="1" x14ac:dyDescent="0.3">
      <c r="A59" s="6" t="s">
        <v>42</v>
      </c>
      <c r="B59" s="42">
        <v>2</v>
      </c>
      <c r="C59" s="3">
        <v>2</v>
      </c>
      <c r="D59" s="36">
        <v>2</v>
      </c>
      <c r="E59" s="44">
        <f t="shared" si="11"/>
        <v>1</v>
      </c>
      <c r="F59" s="68" t="s">
        <v>118</v>
      </c>
      <c r="G59" s="57">
        <v>2</v>
      </c>
      <c r="H59" s="15">
        <v>2</v>
      </c>
      <c r="I59" s="16">
        <f t="shared" si="8"/>
        <v>1</v>
      </c>
      <c r="J59" s="93" t="s">
        <v>154</v>
      </c>
    </row>
    <row r="60" spans="1:16"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6" ht="189.75" thickBot="1" x14ac:dyDescent="0.3">
      <c r="A61" s="6" t="s">
        <v>43</v>
      </c>
      <c r="B61" s="42">
        <v>2</v>
      </c>
      <c r="C61" s="14">
        <v>2</v>
      </c>
      <c r="D61" s="36">
        <v>2</v>
      </c>
      <c r="E61" s="44">
        <f t="shared" ref="E61:E62" si="12">(D61/B61)</f>
        <v>1</v>
      </c>
      <c r="F61" s="63" t="s">
        <v>119</v>
      </c>
      <c r="G61" s="57">
        <v>1</v>
      </c>
      <c r="H61" s="15">
        <v>1</v>
      </c>
      <c r="I61" s="16">
        <f t="shared" si="8"/>
        <v>0.5</v>
      </c>
      <c r="J61" s="3" t="s">
        <v>155</v>
      </c>
    </row>
    <row r="62" spans="1:16" ht="95.25" thickBot="1" x14ac:dyDescent="0.3">
      <c r="A62" s="6" t="s">
        <v>44</v>
      </c>
      <c r="B62" s="42">
        <v>2</v>
      </c>
      <c r="C62" s="14">
        <v>2</v>
      </c>
      <c r="D62" s="36">
        <v>2</v>
      </c>
      <c r="E62" s="44">
        <f t="shared" si="12"/>
        <v>1</v>
      </c>
      <c r="F62" s="63" t="s">
        <v>120</v>
      </c>
      <c r="G62" s="57">
        <v>1</v>
      </c>
      <c r="H62" s="15">
        <v>1</v>
      </c>
      <c r="I62" s="16">
        <f t="shared" si="8"/>
        <v>0.5</v>
      </c>
      <c r="J62" s="3" t="s">
        <v>156</v>
      </c>
    </row>
    <row r="63" spans="1:16" s="17" customFormat="1" ht="32.25" thickBot="1" x14ac:dyDescent="0.3">
      <c r="A63" s="28" t="s">
        <v>64</v>
      </c>
      <c r="B63" s="24">
        <f>SUM(B64:B65)</f>
        <v>4</v>
      </c>
      <c r="C63" s="24">
        <f>SUM(C64:C65)</f>
        <v>4</v>
      </c>
      <c r="D63" s="24">
        <f>SUM(D64:D65)</f>
        <v>3</v>
      </c>
      <c r="E63" s="25">
        <f>(D63/B63)</f>
        <v>0.75</v>
      </c>
      <c r="F63" s="24" t="str">
        <f>IF(E63&gt;=0.5,"Đạt","Không đạt")</f>
        <v>Đạt</v>
      </c>
      <c r="G63" s="24">
        <f>SUM(G64:G65)</f>
        <v>3</v>
      </c>
      <c r="H63" s="24">
        <f>SUM(H64:H65)</f>
        <v>3</v>
      </c>
      <c r="I63" s="26">
        <f t="shared" si="8"/>
        <v>0.75</v>
      </c>
      <c r="J63" s="24" t="str">
        <f>IF(I63&gt;=0.5,"Đạt","Không đạt")</f>
        <v>Đạt</v>
      </c>
    </row>
    <row r="64" spans="1:16" ht="132.75" customHeight="1" thickBot="1" x14ac:dyDescent="0.3">
      <c r="A64" s="9" t="s">
        <v>45</v>
      </c>
      <c r="B64" s="42">
        <v>2</v>
      </c>
      <c r="C64" s="14">
        <v>2</v>
      </c>
      <c r="D64" s="36">
        <v>2</v>
      </c>
      <c r="E64" s="44">
        <f t="shared" ref="E64:E65" si="13">(D64/B64)</f>
        <v>1</v>
      </c>
      <c r="F64" s="64" t="s">
        <v>121</v>
      </c>
      <c r="G64" s="57">
        <v>2</v>
      </c>
      <c r="H64" s="15">
        <v>2</v>
      </c>
      <c r="I64" s="16">
        <f t="shared" si="8"/>
        <v>1</v>
      </c>
      <c r="J64" s="3" t="s">
        <v>158</v>
      </c>
    </row>
    <row r="65" spans="1:10" ht="108.75" thickBot="1" x14ac:dyDescent="0.3">
      <c r="A65" s="9" t="s">
        <v>46</v>
      </c>
      <c r="B65" s="42">
        <v>2</v>
      </c>
      <c r="C65" s="14">
        <v>2</v>
      </c>
      <c r="D65" s="36">
        <v>1</v>
      </c>
      <c r="E65" s="44">
        <f t="shared" si="13"/>
        <v>0.5</v>
      </c>
      <c r="F65" s="68" t="s">
        <v>122</v>
      </c>
      <c r="G65" s="57">
        <v>1</v>
      </c>
      <c r="H65" s="15">
        <v>1</v>
      </c>
      <c r="I65" s="16">
        <f t="shared" si="8"/>
        <v>0.5</v>
      </c>
      <c r="J65" s="3" t="s">
        <v>157</v>
      </c>
    </row>
    <row r="66" spans="1:10" s="17" customFormat="1" ht="63.75" thickBot="1" x14ac:dyDescent="0.3">
      <c r="A66" s="29" t="s">
        <v>47</v>
      </c>
      <c r="B66" s="21">
        <f>SUM(B67,B72,B75)</f>
        <v>16</v>
      </c>
      <c r="C66" s="21">
        <f>SUM(C67,C72,C75)</f>
        <v>16</v>
      </c>
      <c r="D66" s="21">
        <f>SUM(D67,D72,D75)</f>
        <v>9</v>
      </c>
      <c r="E66" s="22">
        <f>(D66/B66)</f>
        <v>0.5625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3</v>
      </c>
      <c r="H67" s="24">
        <f>SUM(H68:H71)</f>
        <v>3</v>
      </c>
      <c r="I67" s="26">
        <f t="shared" si="8"/>
        <v>0.375</v>
      </c>
      <c r="J67" s="24" t="str">
        <f>IF(I67&gt;=0.5,"Đạt","Không đạt")</f>
        <v>Không đạt</v>
      </c>
    </row>
    <row r="68" spans="1:10" ht="174" thickBot="1" x14ac:dyDescent="0.3">
      <c r="A68" s="9" t="s">
        <v>49</v>
      </c>
      <c r="B68" s="42">
        <v>2</v>
      </c>
      <c r="C68" s="14">
        <v>2</v>
      </c>
      <c r="D68" s="36">
        <v>1</v>
      </c>
      <c r="E68" s="44">
        <f t="shared" ref="E68:E71" si="14">(D68/B68)</f>
        <v>0.5</v>
      </c>
      <c r="F68" s="68" t="s">
        <v>123</v>
      </c>
      <c r="G68" s="57">
        <v>1</v>
      </c>
      <c r="H68" s="15">
        <v>1</v>
      </c>
      <c r="I68" s="16">
        <f t="shared" si="8"/>
        <v>0.5</v>
      </c>
      <c r="J68" s="3" t="s">
        <v>159</v>
      </c>
    </row>
    <row r="69" spans="1:10" ht="16.5" thickBot="1" x14ac:dyDescent="0.3">
      <c r="A69" s="9" t="s">
        <v>50</v>
      </c>
      <c r="B69" s="42">
        <v>2</v>
      </c>
      <c r="C69" s="14">
        <v>2</v>
      </c>
      <c r="D69" s="36">
        <v>0</v>
      </c>
      <c r="E69" s="44">
        <f t="shared" si="14"/>
        <v>0</v>
      </c>
      <c r="F69" s="51"/>
      <c r="G69" s="57">
        <v>0</v>
      </c>
      <c r="H69" s="15">
        <v>0</v>
      </c>
      <c r="I69" s="16">
        <f t="shared" si="8"/>
        <v>0</v>
      </c>
      <c r="J69" s="51"/>
    </row>
    <row r="70" spans="1:10" ht="48.75" thickBot="1" x14ac:dyDescent="0.3">
      <c r="A70" s="9" t="s">
        <v>51</v>
      </c>
      <c r="B70" s="42">
        <v>2</v>
      </c>
      <c r="C70" s="14">
        <v>2</v>
      </c>
      <c r="D70" s="36">
        <v>2</v>
      </c>
      <c r="E70" s="44">
        <f t="shared" si="14"/>
        <v>1</v>
      </c>
      <c r="F70" s="64" t="s">
        <v>124</v>
      </c>
      <c r="G70" s="57">
        <v>0</v>
      </c>
      <c r="H70" s="15">
        <v>0</v>
      </c>
      <c r="I70" s="16">
        <f t="shared" si="8"/>
        <v>0</v>
      </c>
      <c r="J70" s="51"/>
    </row>
    <row r="71" spans="1:10" ht="111" thickBot="1" x14ac:dyDescent="0.3">
      <c r="A71" s="9" t="s">
        <v>52</v>
      </c>
      <c r="B71" s="42">
        <v>2</v>
      </c>
      <c r="C71" s="14">
        <v>2</v>
      </c>
      <c r="D71" s="36">
        <v>1</v>
      </c>
      <c r="E71" s="44">
        <f t="shared" si="14"/>
        <v>0.5</v>
      </c>
      <c r="F71" s="68" t="s">
        <v>125</v>
      </c>
      <c r="G71" s="57">
        <v>2</v>
      </c>
      <c r="H71" s="15">
        <v>2</v>
      </c>
      <c r="I71" s="16">
        <f t="shared" si="8"/>
        <v>1</v>
      </c>
      <c r="J71" s="3" t="s">
        <v>160</v>
      </c>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1</v>
      </c>
      <c r="H72" s="24">
        <f>SUM(H73:H74)</f>
        <v>1</v>
      </c>
      <c r="I72" s="26">
        <f t="shared" si="8"/>
        <v>0.25</v>
      </c>
      <c r="J72" s="24" t="str">
        <f>IF(I72&gt;=0.5,"Đạt","Không đạt")</f>
        <v>Không đạt</v>
      </c>
    </row>
    <row r="73" spans="1:10" ht="95.25" thickBot="1" x14ac:dyDescent="0.3">
      <c r="A73" s="9" t="s">
        <v>53</v>
      </c>
      <c r="B73" s="42">
        <v>2</v>
      </c>
      <c r="C73" s="14">
        <v>2</v>
      </c>
      <c r="D73" s="36">
        <v>2</v>
      </c>
      <c r="E73" s="44">
        <f t="shared" ref="E73:E74" si="15">(D73/B73)</f>
        <v>1</v>
      </c>
      <c r="F73" s="68" t="s">
        <v>126</v>
      </c>
      <c r="G73" s="57">
        <v>1</v>
      </c>
      <c r="H73" s="15">
        <v>1</v>
      </c>
      <c r="I73" s="16">
        <f t="shared" si="8"/>
        <v>0.5</v>
      </c>
      <c r="J73" s="3" t="s">
        <v>161</v>
      </c>
    </row>
    <row r="74" spans="1:10" ht="221.25" thickBot="1" x14ac:dyDescent="0.3">
      <c r="A74" s="9" t="s">
        <v>54</v>
      </c>
      <c r="B74" s="42">
        <v>2</v>
      </c>
      <c r="C74" s="14">
        <v>2</v>
      </c>
      <c r="D74" s="36">
        <v>1</v>
      </c>
      <c r="E74" s="44">
        <f t="shared" si="15"/>
        <v>0.5</v>
      </c>
      <c r="F74" s="63" t="s">
        <v>127</v>
      </c>
      <c r="G74" s="57">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79.5" thickBot="1" x14ac:dyDescent="0.3">
      <c r="A76" s="9" t="s">
        <v>55</v>
      </c>
      <c r="B76" s="42">
        <v>2</v>
      </c>
      <c r="C76" s="14">
        <v>2</v>
      </c>
      <c r="D76" s="36">
        <v>2</v>
      </c>
      <c r="E76" s="44">
        <f t="shared" ref="E76:E77" si="16">(D76/B76)</f>
        <v>1</v>
      </c>
      <c r="F76" s="63" t="s">
        <v>128</v>
      </c>
      <c r="G76" s="57">
        <v>2</v>
      </c>
      <c r="H76" s="15">
        <v>2</v>
      </c>
      <c r="I76" s="16">
        <f t="shared" si="8"/>
        <v>1</v>
      </c>
      <c r="J76" s="3" t="s">
        <v>162</v>
      </c>
    </row>
    <row r="77" spans="1:10" ht="36.75" thickBot="1" x14ac:dyDescent="0.3">
      <c r="A77" s="9" t="s">
        <v>56</v>
      </c>
      <c r="B77" s="42">
        <v>2</v>
      </c>
      <c r="C77" s="14">
        <v>2</v>
      </c>
      <c r="D77" s="36">
        <v>0</v>
      </c>
      <c r="E77" s="44">
        <f t="shared" si="16"/>
        <v>0</v>
      </c>
      <c r="F77" s="51"/>
      <c r="G77" s="57">
        <v>0</v>
      </c>
      <c r="H77" s="15">
        <v>0</v>
      </c>
      <c r="I77" s="16">
        <f t="shared" si="8"/>
        <v>0</v>
      </c>
      <c r="J77" s="51"/>
    </row>
    <row r="78" spans="1:10" ht="16.5" thickBot="1" x14ac:dyDescent="0.3">
      <c r="A78" s="10" t="s">
        <v>57</v>
      </c>
      <c r="B78" s="41">
        <f>SUM(B16,B30,B66)</f>
        <v>88</v>
      </c>
      <c r="C78" s="5">
        <f>SUM(C16,C30,C66)</f>
        <v>88</v>
      </c>
      <c r="D78" s="12">
        <f>SUM(D16,D30,D66)</f>
        <v>76</v>
      </c>
      <c r="E78" s="55">
        <f>(D78/B78)</f>
        <v>0.86363636363636365</v>
      </c>
      <c r="F78" s="3"/>
      <c r="G78" s="56">
        <f>SUM(G16,G30,G66)</f>
        <v>60</v>
      </c>
      <c r="H78" s="12">
        <f>SUM(H16,H30,H66)</f>
        <v>60</v>
      </c>
      <c r="I78" s="55">
        <f t="shared" si="8"/>
        <v>0.68181818181818177</v>
      </c>
      <c r="J78" s="3"/>
    </row>
    <row r="79" spans="1:10" ht="16.5" thickBot="1" x14ac:dyDescent="0.3">
      <c r="A79" s="10" t="s">
        <v>58</v>
      </c>
      <c r="B79" s="41">
        <v>100</v>
      </c>
      <c r="C79" s="5">
        <f>(C78*B79)/B78</f>
        <v>100</v>
      </c>
      <c r="D79" s="13">
        <f>(D78*B79)/B78</f>
        <v>86.36363636363636</v>
      </c>
      <c r="E79" s="55">
        <f>(D79/B79)</f>
        <v>0.86363636363636365</v>
      </c>
      <c r="F79" s="3"/>
      <c r="G79" s="58">
        <f>(G78/B78)*100</f>
        <v>68.181818181818173</v>
      </c>
      <c r="H79" s="13">
        <f>(H78*B79)/B78</f>
        <v>68.181818181818187</v>
      </c>
      <c r="I79" s="55">
        <f t="shared" si="8"/>
        <v>0.68181818181818188</v>
      </c>
      <c r="J79" s="3"/>
    </row>
    <row r="80" spans="1:10" ht="36" customHeight="1" thickBot="1" x14ac:dyDescent="0.3">
      <c r="A80" s="10" t="s">
        <v>59</v>
      </c>
      <c r="B80" s="11"/>
      <c r="C80" s="11"/>
      <c r="D80" s="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4" t="s">
        <v>86</v>
      </c>
      <c r="B86" s="74"/>
      <c r="C86" s="74"/>
      <c r="D86" s="74"/>
      <c r="I86" s="72" t="s">
        <v>85</v>
      </c>
      <c r="J86" s="7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2018-04-25T12:35:40Z</cp:lastPrinted>
  <dcterms:created xsi:type="dcterms:W3CDTF">2018-04-22T04:07:39Z</dcterms:created>
  <dcterms:modified xsi:type="dcterms:W3CDTF">2018-05-16T02:44:01Z</dcterms:modified>
</cp:coreProperties>
</file>